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nsparency Postings\Utility Consumption\2025\"/>
    </mc:Choice>
  </mc:AlternateContent>
  <bookViews>
    <workbookView xWindow="120" yWindow="90" windowWidth="15210" windowHeight="8130" firstSheet="6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62913"/>
</workbook>
</file>

<file path=xl/calcChain.xml><?xml version="1.0" encoding="utf-8"?>
<calcChain xmlns="http://schemas.openxmlformats.org/spreadsheetml/2006/main">
  <c r="D91" i="22" l="1"/>
  <c r="F105" i="22" l="1"/>
  <c r="D77" i="22" l="1"/>
  <c r="D48" i="22" l="1"/>
  <c r="D19" i="22" l="1"/>
  <c r="D15" i="22" l="1"/>
  <c r="D29" i="22" l="1"/>
  <c r="D7" i="22" l="1"/>
  <c r="H96" i="22" l="1"/>
  <c r="D39" i="22" l="1"/>
  <c r="D41" i="22" l="1"/>
  <c r="E96" i="22" l="1"/>
  <c r="E83" i="22" l="1"/>
  <c r="D87" i="22" l="1"/>
  <c r="D27" i="22" l="1"/>
  <c r="D50" i="22" l="1"/>
  <c r="D46" i="22"/>
  <c r="D51" i="22" l="1"/>
  <c r="D37" i="22"/>
  <c r="D35" i="22"/>
  <c r="D33" i="22"/>
  <c r="D31" i="22"/>
  <c r="D25" i="22"/>
  <c r="D23" i="22"/>
  <c r="D21" i="22"/>
  <c r="D17" i="22"/>
  <c r="D13" i="22"/>
  <c r="D11" i="22"/>
  <c r="D9" i="22"/>
  <c r="D42" i="22" l="1"/>
  <c r="D89" i="22"/>
  <c r="E92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<sst xmlns="http://schemas.openxmlformats.org/spreadsheetml/2006/main" count="1620" uniqueCount="147">
  <si>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</si>
  <si>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</si>
  <si>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</si>
  <si>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</si>
  <si>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</si>
  <si>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</si>
  <si>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</si>
  <si>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</si>
  <si>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</si>
  <si>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</si>
  <si>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</si>
  <si>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</si>
  <si>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</si>
  <si>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</si>
  <si>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</si>
  <si>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</si>
  <si>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</si>
  <si>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</si>
  <si>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</si>
  <si>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</si>
  <si>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</si>
  <si>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</si>
  <si>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</si>
  <si>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</si>
  <si>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</si>
  <si>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</si>
  <si>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</si>
  <si>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</si>
  <si>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</si>
  <si>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</si>
  <si>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</si>
  <si>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</si>
  <si>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</si>
  <si>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</si>
  <si>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</si>
  <si>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</si>
  <si>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</si>
  <si>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</si>
  <si>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</si>
  <si>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</si>
  <si>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</si>
  <si>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</si>
  <si>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</si>
  <si>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</si>
  <si>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</si>
  <si>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</si>
  <si>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</si>
  <si>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</si>
  <si>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</si>
  <si>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</si>
  <si>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</si>
  <si>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</si>
  <si>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</si>
  <si>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</si>
  <si>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</si>
  <si>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</si>
  <si>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</si>
  <si>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</si>
  <si>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</si>
  <si>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</si>
  <si>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</si>
  <si>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</si>
  <si>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</si>
  <si>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</si>
  <si>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</si>
  <si>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</si>
  <si>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</si>
  <si>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</si>
  <si>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</si>
  <si>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</si>
  <si>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</si>
  <si>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</si>
  <si>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</si>
  <si>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</si>
  <si>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</si>
  <si>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</si>
  <si>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</si>
  <si>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</si>
  <si>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</si>
  <si>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</si>
  <si>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</si>
  <si>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</si>
  <si>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</si>
  <si>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</si>
  <si>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</si>
  <si>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</si>
  <si>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</si>
  <si>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</si>
  <si>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</si>
  <si>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</si>
  <si>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</si>
  <si>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</si>
  <si>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</si>
  <si>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</si>
  <si>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</si>
  <si>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</si>
  <si>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</si>
  <si>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</si>
  <si>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</si>
  <si>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</si>
  <si>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</si>
  <si>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</si>
  <si>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</si>
  <si>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</si>
  <si>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</si>
  <si>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</si>
  <si>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</si>
  <si>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</si>
  <si>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</si>
  <si>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</si>
  <si>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</si>
  <si>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</si>
  <si>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</si>
  <si>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</si>
  <si>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</si>
  <si>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</si>
  <si>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</si>
  <si>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</si>
  <si>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</si>
  <si>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</si>
  <si>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</si>
  <si>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</si>
  <si>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</si>
  <si>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</si>
  <si>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 xml:space="preserve"> -   </t>
  </si>
  <si>
    <t>CONSUMP.</t>
  </si>
  <si>
    <t>FAY. CO. OLD JAIL</t>
  </si>
  <si>
    <t>.</t>
  </si>
  <si>
    <t xml:space="preserve"> x</t>
  </si>
  <si>
    <t>&amp; RECYCLING</t>
  </si>
  <si>
    <t>FAY. CO. - EMS BLDG.</t>
  </si>
  <si>
    <t>CAMP STREET ANNEX</t>
  </si>
  <si>
    <t>MAIN STREET ANNEX</t>
  </si>
  <si>
    <t>FAY. CO. NEW EMS</t>
  </si>
  <si>
    <t xml:space="preserve">WARRENTON RECYCLING </t>
  </si>
  <si>
    <t>GENERATOR-CO. CLERK</t>
  </si>
  <si>
    <t>FAYETTE COUNTY, TEXAS UTILITIES -  PAID JANUARY, 2025</t>
  </si>
  <si>
    <t>11/15/24-12/15/24</t>
  </si>
  <si>
    <t>11/23/24-12/23/24</t>
  </si>
  <si>
    <t>EMS BUILDING</t>
  </si>
  <si>
    <t>11/22/24-12/23/24</t>
  </si>
  <si>
    <t>11/18/24-12/18/24</t>
  </si>
  <si>
    <t>11/20/24-12/17/24</t>
  </si>
  <si>
    <t>11/27/24-12/27/24</t>
  </si>
  <si>
    <t>11/15/24-12/16/24</t>
  </si>
  <si>
    <t>12/02/24-12/31/24</t>
  </si>
  <si>
    <t>12/04/24-01/03/25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</si>
</sst>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  <xf numFmtId="2" fontId="10" fillId="0" borderId="0" xfId="0" applyNumberFormat="1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8"/>
  <sheetViews>
    <sheetView tabSelected="1" zoomScale="130" zoomScaleNormal="130" workbookViewId="0">
      <pane ySplit="4" topLeftCell="A32" activePane="bottomLeft" state="frozen"/>
      <selection pane="bottomLeft" activeCell="D34" sqref="D34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22.285156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85546875" style="67" bestFit="1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136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125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140</v>
      </c>
      <c r="D6" s="67" t="s">
        <v>6</v>
      </c>
      <c r="E6" s="79">
        <v>3</v>
      </c>
      <c r="F6" s="79">
        <v>152.04</v>
      </c>
      <c r="G6" s="79">
        <v>2276</v>
      </c>
      <c r="H6" s="80">
        <v>476.74</v>
      </c>
      <c r="I6" s="81">
        <v>0</v>
      </c>
      <c r="J6" s="79">
        <v>15.65</v>
      </c>
      <c r="K6" s="82">
        <v>0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651.18999999999994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140</v>
      </c>
      <c r="D8" s="67" t="s">
        <v>6</v>
      </c>
      <c r="E8" s="79">
        <v>2</v>
      </c>
      <c r="F8" s="80">
        <v>32.56</v>
      </c>
      <c r="G8" s="79">
        <v>478</v>
      </c>
      <c r="H8" s="79">
        <v>89.39</v>
      </c>
      <c r="I8" s="81">
        <v>0</v>
      </c>
      <c r="J8" s="79">
        <v>15.65</v>
      </c>
      <c r="K8" s="86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137.6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140</v>
      </c>
      <c r="D10" s="67" t="s">
        <v>6</v>
      </c>
      <c r="E10" s="81">
        <v>0</v>
      </c>
      <c r="F10" s="81">
        <v>0</v>
      </c>
      <c r="G10" s="79">
        <v>14</v>
      </c>
      <c r="H10" s="82">
        <v>26.49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26.49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140</v>
      </c>
      <c r="D12" s="67" t="s">
        <v>6</v>
      </c>
      <c r="E12" s="81">
        <v>0</v>
      </c>
      <c r="F12" s="81">
        <v>0</v>
      </c>
      <c r="G12" s="79">
        <v>1320</v>
      </c>
      <c r="H12" s="82">
        <v>178.92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178.92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139</v>
      </c>
      <c r="C14" s="114" t="s">
        <v>140</v>
      </c>
      <c r="D14" s="67" t="s">
        <v>6</v>
      </c>
      <c r="E14" s="79">
        <v>5</v>
      </c>
      <c r="F14" s="80">
        <v>65.19</v>
      </c>
      <c r="G14" s="79">
        <v>5120</v>
      </c>
      <c r="H14" s="80">
        <v>645.34</v>
      </c>
      <c r="I14" s="79"/>
      <c r="J14" s="80">
        <v>20.71</v>
      </c>
      <c r="K14" s="80">
        <v>168.09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899.33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140</v>
      </c>
      <c r="D16" s="67" t="s">
        <v>6</v>
      </c>
      <c r="E16" s="79">
        <v>0</v>
      </c>
      <c r="F16" s="82">
        <v>32.56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32.56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140</v>
      </c>
      <c r="D18" s="67" t="s">
        <v>6</v>
      </c>
      <c r="E18" s="79">
        <v>126</v>
      </c>
      <c r="F18" s="79">
        <v>457.97</v>
      </c>
      <c r="G18" s="79">
        <v>23802</v>
      </c>
      <c r="H18" s="80">
        <v>2239.4299999999998</v>
      </c>
      <c r="I18" s="81">
        <v>0</v>
      </c>
      <c r="J18" s="79">
        <v>326.83999999999997</v>
      </c>
      <c r="K18" s="79">
        <v>324.31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3348.5499999999997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140</v>
      </c>
      <c r="D20" s="67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131</v>
      </c>
      <c r="C22" s="114" t="s">
        <v>140</v>
      </c>
      <c r="D22" s="67" t="s">
        <v>6</v>
      </c>
      <c r="E22" s="79">
        <v>1</v>
      </c>
      <c r="F22" s="80">
        <v>32.56</v>
      </c>
      <c r="G22" s="79">
        <v>540</v>
      </c>
      <c r="H22" s="80">
        <v>96.41</v>
      </c>
      <c r="I22" s="81">
        <v>0</v>
      </c>
      <c r="J22" s="79">
        <v>15.65</v>
      </c>
      <c r="K22" s="80">
        <v>60.32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204.94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36</v>
      </c>
      <c r="C24" s="114" t="s">
        <v>140</v>
      </c>
      <c r="D24" s="67" t="s">
        <v>6</v>
      </c>
      <c r="E24" s="79">
        <v>39</v>
      </c>
      <c r="F24" s="80">
        <v>185.97</v>
      </c>
      <c r="G24" s="79">
        <v>16712</v>
      </c>
      <c r="H24" s="80">
        <v>1920.6</v>
      </c>
      <c r="I24" s="81" t="s">
        <v>8</v>
      </c>
      <c r="J24" s="79">
        <v>106.73</v>
      </c>
      <c r="K24" s="79">
        <v>81.09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20">
        <f>SUM(F24,H24,J24,K24,M24,N24)</f>
        <v>2294.39</v>
      </c>
      <c r="F25" s="79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126</v>
      </c>
      <c r="C26" s="114" t="s">
        <v>140</v>
      </c>
      <c r="D26" s="67" t="s">
        <v>6</v>
      </c>
      <c r="E26" s="79">
        <v>1</v>
      </c>
      <c r="F26" s="80">
        <v>32.56</v>
      </c>
      <c r="G26" s="79">
        <v>3684</v>
      </c>
      <c r="H26" s="80">
        <v>447.01</v>
      </c>
      <c r="I26" s="81">
        <v>0</v>
      </c>
      <c r="J26" s="79">
        <v>15.65</v>
      </c>
      <c r="K26" s="79">
        <v>39.549999999999997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SUM(F26,H26,J26,K26)</f>
        <v>534.77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">
      <c r="A28" s="67" t="s">
        <v>132</v>
      </c>
      <c r="C28" s="114" t="s">
        <v>140</v>
      </c>
      <c r="D28" s="67" t="s">
        <v>6</v>
      </c>
      <c r="E28" s="86">
        <v>1</v>
      </c>
      <c r="F28" s="80">
        <v>32.56</v>
      </c>
      <c r="G28" s="86">
        <v>2026</v>
      </c>
      <c r="H28" s="81">
        <v>408.01</v>
      </c>
      <c r="I28" s="81">
        <v>0</v>
      </c>
      <c r="J28" s="79">
        <v>15.65</v>
      </c>
      <c r="K28" s="81">
        <v>39.549999999999997</v>
      </c>
      <c r="L28" s="81">
        <v>0</v>
      </c>
      <c r="M28" s="81">
        <v>0</v>
      </c>
      <c r="N28" s="81">
        <v>0</v>
      </c>
    </row>
    <row r="29" spans="1:19" x14ac:dyDescent="0.2">
      <c r="C29" s="83" t="s">
        <v>20</v>
      </c>
      <c r="D29" s="119">
        <f>SUM(F28,H28,J28,K28)</f>
        <v>495.77</v>
      </c>
      <c r="F29" s="80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67" t="s">
        <v>33</v>
      </c>
      <c r="C30" s="114" t="s">
        <v>140</v>
      </c>
      <c r="D30" s="67" t="s">
        <v>6</v>
      </c>
      <c r="E30" s="79">
        <v>2</v>
      </c>
      <c r="F30" s="80">
        <v>32.56</v>
      </c>
      <c r="G30" s="79">
        <v>1520</v>
      </c>
      <c r="H30" s="79">
        <v>199.52</v>
      </c>
      <c r="I30" s="81"/>
      <c r="J30" s="79">
        <v>15.65</v>
      </c>
      <c r="K30" s="82">
        <v>123.04</v>
      </c>
      <c r="L30" s="81">
        <v>0</v>
      </c>
      <c r="M30" s="81">
        <v>0</v>
      </c>
      <c r="N30" s="79">
        <v>6.76</v>
      </c>
    </row>
    <row r="31" spans="1:19" x14ac:dyDescent="0.2">
      <c r="C31" s="83" t="s">
        <v>20</v>
      </c>
      <c r="D31" s="119">
        <f>SUM(F30,H30,J30,K30,M30,N30)</f>
        <v>377.53000000000003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34</v>
      </c>
      <c r="C32" s="114" t="s">
        <v>140</v>
      </c>
      <c r="D32" s="67" t="s">
        <v>6</v>
      </c>
      <c r="E32" s="79">
        <v>0</v>
      </c>
      <c r="F32" s="80">
        <v>32.56</v>
      </c>
      <c r="G32" s="79">
        <v>426</v>
      </c>
      <c r="H32" s="79">
        <v>83.49</v>
      </c>
      <c r="I32" s="81">
        <v>0</v>
      </c>
      <c r="J32" s="79">
        <v>15.65</v>
      </c>
      <c r="K32" s="79">
        <v>39.549999999999997</v>
      </c>
      <c r="L32" s="81">
        <v>0</v>
      </c>
      <c r="M32" s="81">
        <v>0</v>
      </c>
      <c r="N32" s="81">
        <v>0</v>
      </c>
    </row>
    <row r="33" spans="1:45" x14ac:dyDescent="0.2">
      <c r="C33" s="83" t="s">
        <v>20</v>
      </c>
      <c r="D33" s="119">
        <f>SUM(F32,H32,J32,K32,M32,N32)</f>
        <v>171.25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35</v>
      </c>
      <c r="C34" s="114" t="s">
        <v>140</v>
      </c>
      <c r="D34" s="67" t="s">
        <v>6</v>
      </c>
      <c r="E34" s="86">
        <v>0</v>
      </c>
      <c r="F34" s="80">
        <v>97.75</v>
      </c>
      <c r="G34" s="79">
        <v>398</v>
      </c>
      <c r="H34" s="79">
        <v>80.319999999999993</v>
      </c>
      <c r="I34" s="81">
        <v>0</v>
      </c>
      <c r="J34" s="81">
        <v>15.65</v>
      </c>
      <c r="K34" s="81">
        <v>0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9">
        <f>SUM(F34,H34,J34,K34,M34,N34)</f>
        <v>193.72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37</v>
      </c>
      <c r="C36" s="114" t="s">
        <v>140</v>
      </c>
      <c r="D36" s="67" t="s">
        <v>6</v>
      </c>
      <c r="E36" s="79">
        <v>2</v>
      </c>
      <c r="F36" s="80">
        <v>32.56</v>
      </c>
      <c r="G36" s="79">
        <v>1362</v>
      </c>
      <c r="H36" s="80">
        <v>356.55</v>
      </c>
      <c r="I36" s="81">
        <v>0</v>
      </c>
      <c r="J36" s="82">
        <v>15.65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9">
        <f>SUM(F36,H36,J36)</f>
        <v>404.76</v>
      </c>
      <c r="F37" s="80"/>
      <c r="G37" s="79"/>
      <c r="H37" s="79"/>
      <c r="I37" s="79"/>
      <c r="J37" s="79" t="s">
        <v>127</v>
      </c>
      <c r="K37" s="79"/>
      <c r="L37" s="79"/>
      <c r="M37" s="79"/>
      <c r="N37" s="79"/>
    </row>
    <row r="38" spans="1:45" x14ac:dyDescent="0.2">
      <c r="A38" s="67" t="s">
        <v>39</v>
      </c>
      <c r="C38" s="114" t="s">
        <v>140</v>
      </c>
      <c r="D38" s="67" t="s">
        <v>6</v>
      </c>
      <c r="E38" s="86">
        <v>1</v>
      </c>
      <c r="F38" s="80">
        <v>0</v>
      </c>
      <c r="G38" s="81">
        <v>0</v>
      </c>
      <c r="H38" s="81">
        <v>0</v>
      </c>
      <c r="I38" s="81">
        <v>0</v>
      </c>
      <c r="J38" s="79">
        <v>15.65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">
      <c r="C39" s="83" t="s">
        <v>20</v>
      </c>
      <c r="D39" s="119">
        <f>J38</f>
        <v>15.65</v>
      </c>
      <c r="F39" s="80"/>
      <c r="G39" s="79"/>
      <c r="H39" s="79"/>
      <c r="I39" s="79"/>
      <c r="J39" s="79"/>
      <c r="K39" s="79"/>
      <c r="L39" s="79"/>
      <c r="M39" s="79"/>
      <c r="N39" s="79"/>
    </row>
    <row r="40" spans="1:45" x14ac:dyDescent="0.2">
      <c r="A40" s="67" t="s">
        <v>40</v>
      </c>
      <c r="C40" s="114" t="s">
        <v>140</v>
      </c>
      <c r="D40" s="67" t="s">
        <v>6</v>
      </c>
      <c r="E40" s="86">
        <v>0</v>
      </c>
      <c r="F40" s="80">
        <v>0</v>
      </c>
      <c r="G40" s="81">
        <v>0</v>
      </c>
      <c r="H40" s="81">
        <v>0</v>
      </c>
      <c r="I40" s="81">
        <v>0</v>
      </c>
      <c r="J40" s="79">
        <v>15.65</v>
      </c>
      <c r="K40" s="81">
        <v>0</v>
      </c>
      <c r="L40" s="81">
        <v>0</v>
      </c>
      <c r="M40" s="81">
        <v>0</v>
      </c>
      <c r="N40" s="81">
        <v>0</v>
      </c>
    </row>
    <row r="41" spans="1:45" x14ac:dyDescent="0.2">
      <c r="C41" s="83" t="s">
        <v>20</v>
      </c>
      <c r="D41" s="119">
        <f>J40</f>
        <v>15.65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">
      <c r="C42" s="87" t="s">
        <v>41</v>
      </c>
      <c r="D42" s="88">
        <f>SUM(D7,D9,D11,D13,D15,D17,D19,D21,D23,D25,D27,D29,D31,D33,D35,D37,D39,D41)</f>
        <v>10058.07</v>
      </c>
      <c r="F42" s="80"/>
      <c r="G42" s="79"/>
      <c r="H42" s="79"/>
      <c r="I42" s="79"/>
      <c r="J42" s="79"/>
      <c r="K42" s="79"/>
      <c r="L42" s="79"/>
      <c r="M42" s="79"/>
      <c r="N42" s="79"/>
    </row>
    <row r="43" spans="1:45" x14ac:dyDescent="0.2">
      <c r="A43" s="89"/>
      <c r="B43" s="89"/>
      <c r="C43" s="89"/>
      <c r="D43" s="90"/>
      <c r="E43" s="91"/>
      <c r="F43" s="92"/>
      <c r="G43" s="93"/>
      <c r="H43" s="93"/>
      <c r="I43" s="93"/>
      <c r="J43" s="93"/>
      <c r="K43" s="93"/>
      <c r="L43" s="93"/>
      <c r="M43" s="93"/>
      <c r="N43" s="93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</row>
    <row r="44" spans="1:45" x14ac:dyDescent="0.2">
      <c r="E44" s="79"/>
      <c r="F44" s="80"/>
      <c r="G44" s="79"/>
      <c r="H44" s="79"/>
      <c r="I44" s="79"/>
      <c r="J44" s="79"/>
      <c r="K44" s="79"/>
      <c r="L44" s="79"/>
      <c r="M44" s="79"/>
      <c r="N44" s="79"/>
    </row>
    <row r="45" spans="1:45" x14ac:dyDescent="0.2">
      <c r="A45" s="67" t="s">
        <v>24</v>
      </c>
      <c r="C45" s="114" t="s">
        <v>137</v>
      </c>
      <c r="D45" s="67" t="s">
        <v>17</v>
      </c>
      <c r="E45" s="79">
        <v>106</v>
      </c>
      <c r="F45" s="80">
        <v>53.26</v>
      </c>
      <c r="G45" s="79">
        <v>1140</v>
      </c>
      <c r="H45" s="79">
        <v>102.57</v>
      </c>
      <c r="I45" s="108">
        <v>68.400000000000006</v>
      </c>
      <c r="J45" s="79">
        <v>71.55</v>
      </c>
      <c r="K45" s="80">
        <v>62</v>
      </c>
      <c r="L45" s="81">
        <v>0</v>
      </c>
      <c r="M45" s="80">
        <v>1</v>
      </c>
      <c r="N45" s="81">
        <v>0</v>
      </c>
    </row>
    <row r="46" spans="1:45" x14ac:dyDescent="0.2">
      <c r="C46" s="83" t="s">
        <v>20</v>
      </c>
      <c r="D46" s="119">
        <f>SUM(F45,H45,I45,J45,K45,M45)</f>
        <v>358.78</v>
      </c>
      <c r="F46" s="80" t="s">
        <v>8</v>
      </c>
      <c r="G46" s="79" t="s">
        <v>8</v>
      </c>
      <c r="H46" s="79"/>
      <c r="I46" s="79"/>
      <c r="J46" s="79"/>
      <c r="K46" s="79"/>
      <c r="L46" s="79"/>
      <c r="M46" s="79"/>
      <c r="N46" s="79"/>
    </row>
    <row r="47" spans="1:45" x14ac:dyDescent="0.2">
      <c r="A47" s="67" t="s">
        <v>133</v>
      </c>
      <c r="C47" s="114" t="s">
        <v>137</v>
      </c>
      <c r="D47" s="122" t="s">
        <v>17</v>
      </c>
      <c r="E47" s="79">
        <v>21</v>
      </c>
      <c r="F47" s="80">
        <v>28</v>
      </c>
      <c r="G47" s="79">
        <v>2179</v>
      </c>
      <c r="H47" s="79">
        <v>155.04</v>
      </c>
      <c r="I47" s="79">
        <v>130.74</v>
      </c>
      <c r="J47" s="79">
        <v>29.75</v>
      </c>
      <c r="K47" s="79">
        <v>62</v>
      </c>
      <c r="L47" s="80">
        <v>1.5</v>
      </c>
      <c r="M47" s="80">
        <v>1</v>
      </c>
      <c r="N47" s="79"/>
    </row>
    <row r="48" spans="1:45" x14ac:dyDescent="0.2">
      <c r="C48" s="83" t="s">
        <v>20</v>
      </c>
      <c r="D48" s="119">
        <f>SUM(F47,H47,I47,J47,K47,L47,M47)</f>
        <v>408.03</v>
      </c>
      <c r="F48" s="80"/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22</v>
      </c>
      <c r="C49" s="114" t="s">
        <v>137</v>
      </c>
      <c r="D49" s="67" t="s">
        <v>17</v>
      </c>
      <c r="E49" s="81">
        <v>0</v>
      </c>
      <c r="F49" s="80">
        <v>0</v>
      </c>
      <c r="G49" s="79">
        <v>3601</v>
      </c>
      <c r="H49" s="82">
        <v>271.86</v>
      </c>
      <c r="I49" s="82">
        <v>216.06</v>
      </c>
      <c r="J49" s="81"/>
      <c r="K49" s="82">
        <v>0</v>
      </c>
      <c r="L49" s="81">
        <v>0</v>
      </c>
      <c r="M49" s="81">
        <v>0</v>
      </c>
      <c r="N49" s="81">
        <v>0</v>
      </c>
    </row>
    <row r="50" spans="1:14" x14ac:dyDescent="0.2">
      <c r="B50" s="67" t="s">
        <v>129</v>
      </c>
      <c r="C50" s="83" t="s">
        <v>20</v>
      </c>
      <c r="D50" s="120">
        <f>SUM(H49,I49,K49,L49,M49)</f>
        <v>487.92</v>
      </c>
      <c r="E50" s="67" t="s">
        <v>8</v>
      </c>
      <c r="F50" s="80" t="s">
        <v>8</v>
      </c>
      <c r="G50" s="79"/>
      <c r="H50" s="79"/>
      <c r="I50" s="79"/>
      <c r="J50" s="79"/>
      <c r="K50" s="79"/>
      <c r="L50" s="79"/>
      <c r="M50" s="79"/>
      <c r="N50" s="79"/>
    </row>
    <row r="51" spans="1:14" x14ac:dyDescent="0.2">
      <c r="C51" s="87" t="s">
        <v>41</v>
      </c>
      <c r="D51" s="88">
        <f>SUM(D46,D50,D48)</f>
        <v>1254.73</v>
      </c>
      <c r="F51" s="80"/>
      <c r="G51" s="79"/>
      <c r="H51" s="79"/>
      <c r="I51" s="79"/>
      <c r="J51" s="79"/>
      <c r="K51" s="79"/>
      <c r="L51" s="79"/>
      <c r="M51" s="79"/>
      <c r="N51" s="79"/>
    </row>
    <row r="52" spans="1:14" x14ac:dyDescent="0.2">
      <c r="D52" s="87"/>
      <c r="E52" s="94"/>
      <c r="F52" s="80"/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A53" s="121" t="s">
        <v>47</v>
      </c>
      <c r="C53" s="114" t="s">
        <v>138</v>
      </c>
      <c r="D53" s="67" t="s">
        <v>49</v>
      </c>
      <c r="E53" s="81">
        <v>0</v>
      </c>
      <c r="F53" s="81">
        <v>0</v>
      </c>
      <c r="G53" s="86">
        <v>22</v>
      </c>
      <c r="H53" s="80">
        <v>25.18</v>
      </c>
      <c r="I53" s="79"/>
      <c r="J53" s="79"/>
      <c r="K53" s="79"/>
      <c r="L53" s="79"/>
      <c r="M53" s="79"/>
      <c r="N53" s="79"/>
    </row>
    <row r="54" spans="1:14" x14ac:dyDescent="0.2">
      <c r="A54" s="121"/>
      <c r="B54" s="67">
        <v>-2655800</v>
      </c>
      <c r="C54" s="114"/>
      <c r="E54" s="95" t="s">
        <v>8</v>
      </c>
      <c r="F54" s="95" t="s">
        <v>8</v>
      </c>
      <c r="G54" s="86"/>
      <c r="H54" s="80"/>
      <c r="I54" s="79"/>
      <c r="J54" s="79"/>
      <c r="K54" s="79"/>
      <c r="L54" s="79"/>
      <c r="M54" s="79"/>
      <c r="N54" s="79"/>
    </row>
    <row r="55" spans="1:14" x14ac:dyDescent="0.2">
      <c r="A55" s="67" t="s">
        <v>38</v>
      </c>
      <c r="C55" s="114" t="s">
        <v>138</v>
      </c>
      <c r="D55" s="67" t="s">
        <v>49</v>
      </c>
      <c r="E55" s="81">
        <v>0</v>
      </c>
      <c r="F55" s="81">
        <v>0</v>
      </c>
      <c r="G55" s="86">
        <v>4227</v>
      </c>
      <c r="H55" s="80">
        <v>440.99</v>
      </c>
      <c r="I55" s="79"/>
      <c r="J55" s="79"/>
      <c r="K55" s="79"/>
      <c r="L55" s="79"/>
      <c r="M55" s="79"/>
      <c r="N55" s="79"/>
    </row>
    <row r="56" spans="1:14" x14ac:dyDescent="0.2">
      <c r="B56" s="67">
        <v>-11486800</v>
      </c>
      <c r="C56" s="114"/>
      <c r="E56" s="81"/>
      <c r="F56" s="81"/>
      <c r="G56" s="86"/>
      <c r="H56" s="80"/>
      <c r="I56" s="79"/>
      <c r="J56" s="79"/>
      <c r="K56" s="79"/>
      <c r="L56" s="79"/>
      <c r="M56" s="79"/>
      <c r="N56" s="79"/>
    </row>
    <row r="57" spans="1:14" x14ac:dyDescent="0.2">
      <c r="A57" s="67" t="s">
        <v>44</v>
      </c>
      <c r="C57" s="114" t="s">
        <v>138</v>
      </c>
      <c r="D57" s="67" t="s">
        <v>49</v>
      </c>
      <c r="E57" s="81">
        <v>0</v>
      </c>
      <c r="F57" s="81">
        <v>0</v>
      </c>
      <c r="G57" s="86">
        <v>2</v>
      </c>
      <c r="H57" s="80">
        <v>23.2</v>
      </c>
      <c r="I57" s="79"/>
      <c r="J57" s="79"/>
      <c r="K57" s="79"/>
      <c r="L57" s="79"/>
      <c r="M57" s="79"/>
      <c r="N57" s="79"/>
    </row>
    <row r="58" spans="1:14" x14ac:dyDescent="0.2">
      <c r="B58" s="67">
        <v>-11553502</v>
      </c>
      <c r="C58" s="114"/>
      <c r="E58" s="95" t="s">
        <v>8</v>
      </c>
      <c r="F58" s="95" t="s">
        <v>8</v>
      </c>
      <c r="G58" s="86" t="s">
        <v>8</v>
      </c>
      <c r="H58" s="80"/>
      <c r="I58" s="79"/>
      <c r="J58" s="79" t="s">
        <v>8</v>
      </c>
      <c r="K58" s="79"/>
      <c r="L58" s="79"/>
      <c r="M58" s="79"/>
      <c r="N58" s="79"/>
    </row>
    <row r="59" spans="1:14" x14ac:dyDescent="0.2">
      <c r="A59" s="67" t="s">
        <v>42</v>
      </c>
      <c r="C59" s="114" t="s">
        <v>138</v>
      </c>
      <c r="D59" s="67" t="s">
        <v>49</v>
      </c>
      <c r="E59" s="81">
        <v>0</v>
      </c>
      <c r="F59" s="81">
        <v>0</v>
      </c>
      <c r="G59" s="86">
        <v>1480</v>
      </c>
      <c r="H59" s="80">
        <v>200.92</v>
      </c>
      <c r="I59" s="79"/>
      <c r="J59" s="79"/>
      <c r="K59" s="79"/>
      <c r="L59" s="79"/>
      <c r="M59" s="79"/>
      <c r="N59" s="79"/>
    </row>
    <row r="60" spans="1:14" x14ac:dyDescent="0.2">
      <c r="B60" s="67">
        <v>-1181400</v>
      </c>
      <c r="C60" s="114"/>
      <c r="E60" s="95"/>
      <c r="F60" s="95"/>
      <c r="G60" s="86"/>
      <c r="H60" s="80"/>
      <c r="I60" s="79"/>
      <c r="J60" s="79"/>
      <c r="K60" s="79"/>
      <c r="L60" s="79"/>
      <c r="M60" s="79"/>
      <c r="N60" s="79"/>
    </row>
    <row r="61" spans="1:14" x14ac:dyDescent="0.2">
      <c r="A61" s="67" t="s">
        <v>43</v>
      </c>
      <c r="C61" s="114" t="s">
        <v>138</v>
      </c>
      <c r="D61" s="67" t="s">
        <v>49</v>
      </c>
      <c r="E61" s="81">
        <v>0</v>
      </c>
      <c r="F61" s="81">
        <v>0</v>
      </c>
      <c r="G61" s="86">
        <v>1188</v>
      </c>
      <c r="H61" s="80">
        <v>140.47999999999999</v>
      </c>
      <c r="I61" s="79"/>
      <c r="J61" s="79"/>
      <c r="K61" s="79"/>
      <c r="L61" s="79"/>
      <c r="M61" s="79"/>
      <c r="N61" s="79"/>
    </row>
    <row r="62" spans="1:14" x14ac:dyDescent="0.2">
      <c r="B62" s="67">
        <v>-13305800</v>
      </c>
      <c r="C62" s="114"/>
      <c r="E62" s="95" t="s">
        <v>8</v>
      </c>
      <c r="F62" s="95" t="s">
        <v>8</v>
      </c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44</v>
      </c>
      <c r="C63" s="114" t="s">
        <v>138</v>
      </c>
      <c r="D63" s="67" t="s">
        <v>49</v>
      </c>
      <c r="E63" s="81">
        <v>0</v>
      </c>
      <c r="F63" s="81">
        <v>0</v>
      </c>
      <c r="G63" s="86">
        <v>223</v>
      </c>
      <c r="H63" s="80">
        <v>45.06</v>
      </c>
      <c r="I63" s="79"/>
      <c r="J63" s="79"/>
      <c r="K63" s="79"/>
      <c r="L63" s="79"/>
      <c r="M63" s="79"/>
      <c r="N63" s="79"/>
    </row>
    <row r="64" spans="1:14" x14ac:dyDescent="0.2">
      <c r="B64" s="67">
        <v>-136330800</v>
      </c>
      <c r="C64" s="114"/>
      <c r="E64" s="95"/>
      <c r="F64" s="95"/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45</v>
      </c>
      <c r="C65" s="114" t="s">
        <v>138</v>
      </c>
      <c r="D65" s="67" t="s">
        <v>49</v>
      </c>
      <c r="E65" s="81">
        <v>0</v>
      </c>
      <c r="F65" s="81">
        <v>0</v>
      </c>
      <c r="G65" s="86">
        <v>4320</v>
      </c>
      <c r="H65" s="80">
        <v>975.33</v>
      </c>
      <c r="I65" s="79"/>
      <c r="J65" s="79"/>
      <c r="K65" s="79"/>
      <c r="L65" s="79"/>
      <c r="M65" s="79"/>
      <c r="N65" s="79"/>
    </row>
    <row r="66" spans="1:14" x14ac:dyDescent="0.2">
      <c r="B66" s="67">
        <v>-136363000</v>
      </c>
      <c r="C66" s="114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46</v>
      </c>
      <c r="C67" s="114" t="s">
        <v>138</v>
      </c>
      <c r="D67" s="67" t="s">
        <v>49</v>
      </c>
      <c r="E67" s="81">
        <v>0</v>
      </c>
      <c r="F67" s="81">
        <v>0</v>
      </c>
      <c r="G67" s="86">
        <v>1638</v>
      </c>
      <c r="H67" s="80">
        <v>184.14</v>
      </c>
      <c r="I67" s="79"/>
      <c r="J67" s="79"/>
      <c r="K67" s="79"/>
      <c r="L67" s="79"/>
      <c r="M67" s="79"/>
      <c r="N67" s="79"/>
    </row>
    <row r="68" spans="1:14" x14ac:dyDescent="0.2">
      <c r="B68" s="67">
        <v>-136379300</v>
      </c>
      <c r="C68" s="114"/>
      <c r="E68" s="95" t="s">
        <v>8</v>
      </c>
      <c r="F68" s="95" t="s">
        <v>8</v>
      </c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44</v>
      </c>
      <c r="C69" s="114" t="s">
        <v>138</v>
      </c>
      <c r="D69" s="67" t="s">
        <v>49</v>
      </c>
      <c r="E69" s="81">
        <v>0</v>
      </c>
      <c r="F69" s="81">
        <v>0</v>
      </c>
      <c r="G69" s="86">
        <v>42</v>
      </c>
      <c r="H69" s="80">
        <v>27.15</v>
      </c>
      <c r="I69" s="79"/>
      <c r="J69" s="79"/>
      <c r="K69" s="79"/>
      <c r="L69" s="79"/>
      <c r="M69" s="79"/>
      <c r="N69" s="79"/>
    </row>
    <row r="70" spans="1:14" x14ac:dyDescent="0.2">
      <c r="B70" s="67">
        <v>-136931900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138</v>
      </c>
      <c r="D71" s="67" t="s">
        <v>49</v>
      </c>
      <c r="E71" s="81">
        <v>0</v>
      </c>
      <c r="F71" s="81">
        <v>0</v>
      </c>
      <c r="G71" s="86">
        <v>46</v>
      </c>
      <c r="H71" s="80">
        <v>27.55</v>
      </c>
      <c r="I71" s="79"/>
      <c r="J71" s="79"/>
      <c r="K71" s="79"/>
      <c r="L71" s="79"/>
      <c r="M71" s="79"/>
      <c r="N71" s="79"/>
    </row>
    <row r="72" spans="1:14" x14ac:dyDescent="0.2">
      <c r="B72" s="67">
        <v>-136932000</v>
      </c>
      <c r="C72" s="114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A73" s="67" t="s">
        <v>44</v>
      </c>
      <c r="C73" s="114" t="s">
        <v>138</v>
      </c>
      <c r="D73" s="67" t="s">
        <v>49</v>
      </c>
      <c r="E73" s="81">
        <v>0</v>
      </c>
      <c r="F73" s="81">
        <v>0</v>
      </c>
      <c r="G73" s="86">
        <v>329</v>
      </c>
      <c r="H73" s="80">
        <v>55.54</v>
      </c>
      <c r="I73" s="79"/>
      <c r="J73" s="79"/>
      <c r="K73" s="79"/>
      <c r="L73" s="79"/>
      <c r="M73" s="79"/>
      <c r="N73" s="79"/>
    </row>
    <row r="74" spans="1:14" x14ac:dyDescent="0.2">
      <c r="B74" s="67">
        <v>-136932100</v>
      </c>
      <c r="C74" s="114"/>
      <c r="E74" s="81"/>
      <c r="F74" s="81"/>
      <c r="G74" s="86"/>
      <c r="H74" s="80"/>
      <c r="I74" s="79"/>
      <c r="J74" s="79"/>
      <c r="K74" s="79"/>
      <c r="L74" s="79"/>
      <c r="M74" s="79"/>
      <c r="N74" s="79"/>
    </row>
    <row r="75" spans="1:14" x14ac:dyDescent="0.2">
      <c r="A75" s="67" t="s">
        <v>134</v>
      </c>
      <c r="C75" s="114" t="s">
        <v>138</v>
      </c>
      <c r="D75" s="67" t="s">
        <v>49</v>
      </c>
      <c r="E75" s="81">
        <v>0</v>
      </c>
      <c r="F75" s="81">
        <v>0</v>
      </c>
      <c r="G75" s="86">
        <v>47</v>
      </c>
      <c r="H75" s="80">
        <v>27.65</v>
      </c>
      <c r="I75" s="79"/>
      <c r="J75" s="79"/>
      <c r="K75" s="79"/>
      <c r="L75" s="79"/>
      <c r="M75" s="79"/>
      <c r="N75" s="79"/>
    </row>
    <row r="76" spans="1:14" x14ac:dyDescent="0.2">
      <c r="B76" s="67">
        <v>-137167700</v>
      </c>
      <c r="C76" s="114"/>
      <c r="E76" s="81"/>
      <c r="F76" s="80"/>
      <c r="G76" s="86"/>
      <c r="H76" s="80"/>
      <c r="I76" s="79"/>
      <c r="J76" s="79"/>
      <c r="K76" s="79"/>
      <c r="L76" s="79"/>
      <c r="M76" s="79"/>
      <c r="N76" s="79"/>
    </row>
    <row r="77" spans="1:14" x14ac:dyDescent="0.2">
      <c r="C77" s="87" t="s">
        <v>41</v>
      </c>
      <c r="D77" s="88">
        <f>SUM(H53:H75)</f>
        <v>2173.19</v>
      </c>
      <c r="F77" s="80"/>
      <c r="G77" s="79"/>
      <c r="H77" s="79"/>
      <c r="I77" s="79"/>
      <c r="J77" s="79"/>
      <c r="K77" s="79"/>
      <c r="L77" s="79"/>
      <c r="M77" s="79"/>
      <c r="N77" s="79"/>
    </row>
    <row r="78" spans="1:14" x14ac:dyDescent="0.2">
      <c r="E78" s="79"/>
      <c r="F78" s="80"/>
      <c r="G78" s="79"/>
      <c r="H78" s="79"/>
      <c r="I78" s="79"/>
      <c r="J78" s="79"/>
      <c r="K78" s="79"/>
      <c r="L78" s="79"/>
      <c r="M78" s="79"/>
      <c r="N78" s="79"/>
    </row>
    <row r="79" spans="1:14" x14ac:dyDescent="0.2">
      <c r="A79" s="67" t="s">
        <v>42</v>
      </c>
      <c r="C79" s="114" t="s">
        <v>142</v>
      </c>
      <c r="D79" s="67" t="s">
        <v>51</v>
      </c>
      <c r="E79" s="79">
        <v>960</v>
      </c>
      <c r="F79" s="80">
        <v>231.91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</row>
    <row r="80" spans="1:14" x14ac:dyDescent="0.2">
      <c r="A80" s="67" t="s">
        <v>38</v>
      </c>
      <c r="C80" s="114" t="s">
        <v>141</v>
      </c>
      <c r="D80" s="67" t="s">
        <v>51</v>
      </c>
      <c r="E80" s="79">
        <v>1590</v>
      </c>
      <c r="F80" s="80">
        <v>54.81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</row>
    <row r="81" spans="1:20" x14ac:dyDescent="0.2">
      <c r="A81" s="67" t="s">
        <v>45</v>
      </c>
      <c r="C81" s="114" t="s">
        <v>142</v>
      </c>
      <c r="D81" s="67" t="s">
        <v>51</v>
      </c>
      <c r="E81" s="79">
        <v>2780</v>
      </c>
      <c r="F81" s="80">
        <v>242.89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</row>
    <row r="82" spans="1:20" x14ac:dyDescent="0.2">
      <c r="C82" s="67" t="s">
        <v>8</v>
      </c>
      <c r="E82" s="79" t="s">
        <v>67</v>
      </c>
      <c r="F82" s="80"/>
      <c r="G82" s="81" t="s">
        <v>8</v>
      </c>
      <c r="H82" s="81" t="s">
        <v>8</v>
      </c>
      <c r="I82" s="81" t="s">
        <v>8</v>
      </c>
      <c r="J82" s="81" t="s">
        <v>8</v>
      </c>
      <c r="K82" s="81" t="s">
        <v>8</v>
      </c>
      <c r="L82" s="81" t="s">
        <v>8</v>
      </c>
      <c r="M82" s="81" t="s">
        <v>8</v>
      </c>
      <c r="N82" s="81" t="s">
        <v>8</v>
      </c>
    </row>
    <row r="83" spans="1:20" x14ac:dyDescent="0.2">
      <c r="C83" s="87" t="s">
        <v>41</v>
      </c>
      <c r="D83" s="79"/>
      <c r="E83" s="96">
        <f>SUM(F79:F81)</f>
        <v>529.61</v>
      </c>
      <c r="F83" s="97"/>
      <c r="G83" s="79"/>
      <c r="H83" s="79"/>
      <c r="I83" s="79"/>
      <c r="J83" s="79"/>
      <c r="K83" s="79"/>
      <c r="L83" s="79"/>
      <c r="M83" s="79"/>
      <c r="N83" s="79"/>
    </row>
    <row r="84" spans="1:20" x14ac:dyDescent="0.2">
      <c r="D84" s="87"/>
      <c r="E84" s="79"/>
      <c r="F84" s="98"/>
      <c r="G84" s="79"/>
      <c r="H84" s="79"/>
      <c r="I84" s="79"/>
      <c r="J84" s="79"/>
      <c r="K84" s="79"/>
      <c r="L84" s="79"/>
      <c r="M84" s="79"/>
      <c r="N84" s="79"/>
    </row>
    <row r="85" spans="1:20" ht="9.6" customHeight="1" x14ac:dyDescent="0.2">
      <c r="E85" s="79"/>
      <c r="F85" s="80"/>
      <c r="G85" s="79"/>
      <c r="H85" s="79"/>
      <c r="I85" s="79"/>
      <c r="J85" s="79"/>
      <c r="K85" s="79"/>
      <c r="L85" s="79"/>
      <c r="M85" s="79"/>
      <c r="N85" s="79"/>
    </row>
    <row r="86" spans="1:20" x14ac:dyDescent="0.2">
      <c r="A86" s="67" t="s">
        <v>54</v>
      </c>
      <c r="C86" s="114" t="s">
        <v>144</v>
      </c>
      <c r="D86" s="67" t="s">
        <v>56</v>
      </c>
      <c r="E86" s="79">
        <v>6</v>
      </c>
      <c r="F86" s="80">
        <v>31.5</v>
      </c>
      <c r="G86" s="79">
        <v>1291</v>
      </c>
      <c r="H86" s="99">
        <v>167.15</v>
      </c>
      <c r="I86" s="100">
        <v>0</v>
      </c>
      <c r="J86" s="80">
        <v>31.3</v>
      </c>
      <c r="K86" s="82">
        <v>52.73</v>
      </c>
      <c r="L86" s="81">
        <v>0</v>
      </c>
      <c r="M86" s="81" t="s">
        <v>124</v>
      </c>
      <c r="N86" s="81" t="s">
        <v>124</v>
      </c>
    </row>
    <row r="87" spans="1:20" x14ac:dyDescent="0.2">
      <c r="C87" s="83" t="s">
        <v>20</v>
      </c>
      <c r="D87" s="115">
        <f>SUM(F86,H86,J86,K86)</f>
        <v>282.68</v>
      </c>
      <c r="F87" s="97"/>
      <c r="G87" s="79"/>
      <c r="H87" s="83"/>
      <c r="I87" s="83"/>
      <c r="J87" s="79"/>
      <c r="K87" s="79"/>
      <c r="L87" s="79"/>
      <c r="M87" s="79"/>
      <c r="N87" s="79"/>
    </row>
    <row r="88" spans="1:20" x14ac:dyDescent="0.2">
      <c r="A88" s="67" t="s">
        <v>22</v>
      </c>
      <c r="C88" s="114" t="s">
        <v>144</v>
      </c>
      <c r="D88" s="67" t="s">
        <v>56</v>
      </c>
      <c r="E88" s="79">
        <v>0</v>
      </c>
      <c r="F88" s="80">
        <v>24</v>
      </c>
      <c r="G88" s="79">
        <v>1862</v>
      </c>
      <c r="H88" s="99">
        <v>237.1</v>
      </c>
      <c r="I88" s="100">
        <v>0</v>
      </c>
      <c r="J88" s="80">
        <v>25</v>
      </c>
      <c r="K88" s="80">
        <v>210.58</v>
      </c>
      <c r="L88" s="81" t="s">
        <v>124</v>
      </c>
      <c r="M88" s="81" t="s">
        <v>124</v>
      </c>
      <c r="N88" s="81" t="s">
        <v>124</v>
      </c>
    </row>
    <row r="89" spans="1:20" x14ac:dyDescent="0.2">
      <c r="C89" s="114"/>
      <c r="D89" s="115">
        <f>SUM(F88,H88,J88,K88)</f>
        <v>496.68000000000006</v>
      </c>
      <c r="F89" s="97"/>
      <c r="G89" s="79"/>
      <c r="H89" s="79"/>
      <c r="I89" s="79"/>
      <c r="J89" s="79"/>
      <c r="K89" s="79"/>
      <c r="L89" s="79"/>
      <c r="M89" s="79"/>
      <c r="N89" s="79"/>
    </row>
    <row r="90" spans="1:20" x14ac:dyDescent="0.2">
      <c r="A90" s="67" t="s">
        <v>57</v>
      </c>
      <c r="C90" s="114" t="s">
        <v>144</v>
      </c>
      <c r="D90" s="67" t="s">
        <v>56</v>
      </c>
      <c r="E90" s="81" t="s">
        <v>124</v>
      </c>
      <c r="F90" s="80" t="s">
        <v>124</v>
      </c>
      <c r="G90" s="79">
        <v>10</v>
      </c>
      <c r="H90" s="82">
        <v>10.220000000000001</v>
      </c>
      <c r="I90" s="81" t="s">
        <v>124</v>
      </c>
      <c r="J90" s="81" t="s">
        <v>124</v>
      </c>
      <c r="K90" s="81" t="s">
        <v>124</v>
      </c>
      <c r="L90" s="81" t="s">
        <v>124</v>
      </c>
      <c r="M90" s="81" t="s">
        <v>124</v>
      </c>
      <c r="N90" s="81" t="s">
        <v>124</v>
      </c>
    </row>
    <row r="91" spans="1:20" x14ac:dyDescent="0.2">
      <c r="C91" s="83" t="s">
        <v>20</v>
      </c>
      <c r="D91" s="115">
        <f>SUM(H90)</f>
        <v>10.220000000000001</v>
      </c>
      <c r="F91" s="97"/>
      <c r="G91" s="79"/>
      <c r="H91" s="79"/>
      <c r="I91" s="79"/>
      <c r="J91" s="79"/>
      <c r="K91" s="79"/>
      <c r="L91" s="79"/>
      <c r="M91" s="79"/>
      <c r="N91" s="79"/>
    </row>
    <row r="92" spans="1:20" ht="14.25" x14ac:dyDescent="0.35">
      <c r="C92" s="87" t="s">
        <v>41</v>
      </c>
      <c r="E92" s="101">
        <f>SUM(D87:D91)</f>
        <v>789.58000000000015</v>
      </c>
      <c r="F92" s="80"/>
      <c r="G92" s="79"/>
      <c r="H92" s="79"/>
      <c r="I92" s="79"/>
      <c r="J92" s="79"/>
      <c r="K92" s="79"/>
      <c r="L92" s="79"/>
      <c r="M92" s="79"/>
      <c r="N92" s="79"/>
    </row>
    <row r="93" spans="1:20" x14ac:dyDescent="0.2">
      <c r="C93" s="67" t="s">
        <v>8</v>
      </c>
      <c r="E93" s="79"/>
      <c r="F93" s="80"/>
      <c r="G93" s="79"/>
      <c r="H93" s="79"/>
      <c r="I93" s="79"/>
      <c r="J93" s="79"/>
      <c r="K93" s="79"/>
      <c r="L93" s="79"/>
      <c r="M93" s="79"/>
      <c r="N93" s="79" t="s">
        <v>8</v>
      </c>
    </row>
    <row r="94" spans="1:20" x14ac:dyDescent="0.2">
      <c r="A94" s="67" t="s">
        <v>22</v>
      </c>
      <c r="C94" s="114" t="s">
        <v>145</v>
      </c>
      <c r="D94" s="67" t="s">
        <v>58</v>
      </c>
      <c r="E94" s="81">
        <v>0</v>
      </c>
      <c r="F94" s="80" t="s">
        <v>8</v>
      </c>
      <c r="G94" s="79">
        <v>950</v>
      </c>
      <c r="H94" s="110">
        <v>123.66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T94" s="67" t="s">
        <v>128</v>
      </c>
    </row>
    <row r="95" spans="1:20" ht="12.6" customHeight="1" x14ac:dyDescent="0.2">
      <c r="A95" s="67" t="s">
        <v>60</v>
      </c>
      <c r="C95" s="114" t="s">
        <v>145</v>
      </c>
      <c r="D95" s="67" t="s">
        <v>58</v>
      </c>
      <c r="E95" s="81">
        <v>0</v>
      </c>
      <c r="F95" s="80"/>
      <c r="G95" s="79">
        <v>281</v>
      </c>
      <c r="H95" s="111">
        <v>48.18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</row>
    <row r="96" spans="1:20" x14ac:dyDescent="0.2">
      <c r="D96" s="112" t="s">
        <v>20</v>
      </c>
      <c r="E96" s="81">
        <f>SUM(H94:H95)</f>
        <v>171.84</v>
      </c>
      <c r="F96" s="80" t="s">
        <v>8</v>
      </c>
      <c r="G96" s="79"/>
      <c r="H96" s="113">
        <f>SUM(H94:H95)</f>
        <v>171.84</v>
      </c>
      <c r="I96" s="79"/>
      <c r="J96" s="79"/>
      <c r="K96" s="79"/>
      <c r="L96" s="79"/>
      <c r="M96" s="79"/>
      <c r="N96" s="79"/>
    </row>
    <row r="97" spans="1:14" x14ac:dyDescent="0.2">
      <c r="E97" s="79"/>
      <c r="F97" s="80"/>
      <c r="G97" s="79"/>
      <c r="H97" s="79"/>
      <c r="I97" s="79"/>
      <c r="J97" s="79"/>
      <c r="K97" s="79"/>
      <c r="L97" s="79"/>
      <c r="M97" s="79"/>
      <c r="N97" s="79"/>
    </row>
    <row r="98" spans="1:14" x14ac:dyDescent="0.2">
      <c r="E98" s="102" t="s">
        <v>65</v>
      </c>
      <c r="F98" s="103" t="s">
        <v>12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">
      <c r="E99" s="104" t="s">
        <v>66</v>
      </c>
      <c r="F99" s="105"/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A100" s="67" t="s">
        <v>130</v>
      </c>
      <c r="C100" s="67" t="s">
        <v>146</v>
      </c>
      <c r="D100" s="67" t="s">
        <v>61</v>
      </c>
      <c r="E100" s="93">
        <v>76</v>
      </c>
      <c r="F100" s="109">
        <v>115.42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A101" s="67" t="s">
        <v>63</v>
      </c>
      <c r="C101" s="67" t="s">
        <v>143</v>
      </c>
      <c r="D101" s="67" t="s">
        <v>61</v>
      </c>
      <c r="E101" s="79">
        <v>11</v>
      </c>
      <c r="F101" s="116">
        <v>59.07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A102" s="67" t="s">
        <v>64</v>
      </c>
      <c r="C102" s="67" t="s">
        <v>143</v>
      </c>
      <c r="D102" s="67" t="s">
        <v>61</v>
      </c>
      <c r="E102" s="79">
        <v>5</v>
      </c>
      <c r="F102" s="116">
        <v>53.87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A103" s="67" t="s">
        <v>36</v>
      </c>
      <c r="C103" s="67" t="s">
        <v>143</v>
      </c>
      <c r="D103" s="67" t="s">
        <v>61</v>
      </c>
      <c r="E103" s="79">
        <v>826</v>
      </c>
      <c r="F103" s="116">
        <v>765.64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A104" s="67" t="s">
        <v>135</v>
      </c>
      <c r="C104" s="67" t="s">
        <v>143</v>
      </c>
      <c r="D104" s="67" t="s">
        <v>61</v>
      </c>
      <c r="E104" s="79">
        <v>3</v>
      </c>
      <c r="F104" s="117">
        <v>52.12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C105" s="67" t="s">
        <v>8</v>
      </c>
      <c r="E105" s="106" t="s">
        <v>20</v>
      </c>
      <c r="F105" s="107">
        <f>SUM(F100:F104)</f>
        <v>1046.1199999999999</v>
      </c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E106" s="79"/>
      <c r="F106" s="79"/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E110" s="79"/>
      <c r="F110" s="79" t="s">
        <v>8</v>
      </c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4:14" x14ac:dyDescent="0.2">
      <c r="D113" s="67" t="s">
        <v>8</v>
      </c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4:14" x14ac:dyDescent="0.2"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4:14" x14ac:dyDescent="0.2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4:14" x14ac:dyDescent="0.2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4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4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4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4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4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4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4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4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4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4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4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4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5:14" x14ac:dyDescent="0.2"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Katie Anders</cp:lastModifiedBy>
  <cp:lastPrinted>2025-01-02T16:51:43Z</cp:lastPrinted>
  <dcterms:created xsi:type="dcterms:W3CDTF">2012-02-01T15:05:59Z</dcterms:created>
  <dcterms:modified xsi:type="dcterms:W3CDTF">2025-02-05T13:59:17Z</dcterms:modified>
</cp:coreProperties>
</file>